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АК ИБЕ" sheetId="1" r:id="rId1"/>
    <sheet name="drop-down lists" sheetId="2" state="hidden" r:id="rId2"/>
  </sheets>
  <definedNames>
    <definedName name="sci_degree">'drop-down lists'!$A$1:$A$2</definedName>
    <definedName name="sections">'drop-down lists'!$C$1:$C$10</definedName>
  </definedNames>
  <calcPr fullCalcOnLoad="1"/>
</workbook>
</file>

<file path=xl/sharedStrings.xml><?xml version="1.0" encoding="utf-8"?>
<sst xmlns="http://schemas.openxmlformats.org/spreadsheetml/2006/main" count="259" uniqueCount="182">
  <si>
    <t>име</t>
  </si>
  <si>
    <t>длъжност</t>
  </si>
  <si>
    <t>научна степен</t>
  </si>
  <si>
    <t>секция</t>
  </si>
  <si>
    <t>период</t>
  </si>
  <si>
    <t>от</t>
  </si>
  <si>
    <t>до</t>
  </si>
  <si>
    <t>коефициент за периода</t>
  </si>
  <si>
    <t>I. БАЗИСНИ КРИТЕРИИ</t>
  </si>
  <si>
    <t>1. НАУЧНИ РЕЗУЛТАТИ ПРЕЗ ОТЧЕТНИЯ ПЕРИОД</t>
  </si>
  <si>
    <t>2. НАУЧЕН КАПАЦИТЕТ И ВЪЗПРОИЗВОДСТВО НА АКАДЕМИЧНАТА ОБЩНОСТ</t>
  </si>
  <si>
    <t>3. ОБЩЕСТВЕНО И ИКОНОМИЧЕСКО ВЪЗДЕЙСТВИЕ ПРЕЗ ОТЧЕТНИЯ ПЕРИОД</t>
  </si>
  <si>
    <t>II. ДОПЪЛНИТЕЛНИ КРИТЕРИИ</t>
  </si>
  <si>
    <t>КОРЕКЦИЯ НА ЗАЯВЕНИ ТОЧКИ ПО ДОПЪЛНИТЕЛНИ КРИТЕРИИ С ИЗПЪЛНЕНИЕ НА: допълнителни&lt;=(базисни)*0,40</t>
  </si>
  <si>
    <t>ОБЩ БРОЙ АТЕСТАЦИОННИ ТОЧКИ (след корекция):</t>
  </si>
  <si>
    <t>ПРИРАВНЕНИ спрямо периода</t>
  </si>
  <si>
    <t>Показатели за оценка</t>
  </si>
  <si>
    <t>брой</t>
  </si>
  <si>
    <t>оценъч-
ни точки</t>
  </si>
  <si>
    <t>общо
точки</t>
  </si>
  <si>
    <t>Справка в СОНИКС</t>
  </si>
  <si>
    <t>Панел в СОНИКС</t>
  </si>
  <si>
    <t>A</t>
  </si>
  <si>
    <t>B</t>
  </si>
  <si>
    <t>AxB</t>
  </si>
  <si>
    <t>бр.</t>
  </si>
  <si>
    <t>Е1.2.1 a</t>
  </si>
  <si>
    <t>Изследователска дейност/Научни публикации и цитирания</t>
  </si>
  <si>
    <t>Е1.2.2 a</t>
  </si>
  <si>
    <t>Е1.2.3 a</t>
  </si>
  <si>
    <t>Е1.2.4 a</t>
  </si>
  <si>
    <t>Е1.2.5 a</t>
  </si>
  <si>
    <t>Е1.2.6 a</t>
  </si>
  <si>
    <t>Е1.6.1 a</t>
  </si>
  <si>
    <t>Е1.6.2 a</t>
  </si>
  <si>
    <t>Е1.6.х a</t>
  </si>
  <si>
    <t>Е1.7.2</t>
  </si>
  <si>
    <t>Приложна дейност/Патенти</t>
  </si>
  <si>
    <t>Е1.7.1</t>
  </si>
  <si>
    <t>Е 1.8.1</t>
  </si>
  <si>
    <t>Е 1.8.2</t>
  </si>
  <si>
    <t xml:space="preserve">бр. </t>
  </si>
  <si>
    <t>А3.2.1</t>
  </si>
  <si>
    <t>Учебна дейност/ Ръководство на докторанти</t>
  </si>
  <si>
    <t>2.2. Придобиване на образователна и научна степен "доктор" през отчетния период.</t>
  </si>
  <si>
    <t>А1.5.1</t>
  </si>
  <si>
    <t>2.3. Придобиване на научна степен "доктор на науките" през отчетния период.</t>
  </si>
  <si>
    <t>А1.5.2</t>
  </si>
  <si>
    <t>Е 3.1</t>
  </si>
  <si>
    <t>Изследователска дейност/Участие в проекти на звеното</t>
  </si>
  <si>
    <t>Е 3.2, Е 3.3</t>
  </si>
  <si>
    <t>Е 3.4</t>
  </si>
  <si>
    <t>Е 3.5</t>
  </si>
  <si>
    <t>3.5. Участие в изготвяне на национални документи от стратегическо значение.</t>
  </si>
  <si>
    <t>Експертна дейност/ Експертизи в помощ на институции и органи на управление</t>
  </si>
  <si>
    <t>3.6. Организиране на международни научни форуми.</t>
  </si>
  <si>
    <t>3.7. Организиране на национални научни форуми, вкл. с международно участие.</t>
  </si>
  <si>
    <t>3.8. Организиране на изложби и ателиета.</t>
  </si>
  <si>
    <t xml:space="preserve">3.8.1. Организиране на изложби в чужбина. </t>
  </si>
  <si>
    <t>Е3.9.1</t>
  </si>
  <si>
    <t>Звено/ Изложби, ателиета и творчески работилници</t>
  </si>
  <si>
    <t xml:space="preserve">3.8.2. Организиране на изложби в страната. </t>
  </si>
  <si>
    <t>Е3.9.2</t>
  </si>
  <si>
    <t xml:space="preserve">3.8.3. Организиране на ателиета и творчески работилници. </t>
  </si>
  <si>
    <t>Е3.9.3</t>
  </si>
  <si>
    <t>Е51</t>
  </si>
  <si>
    <t>Организационна дейност/Участие в органи за управление на БАН</t>
  </si>
  <si>
    <t>Е3.10</t>
  </si>
  <si>
    <t>Е3.11</t>
  </si>
  <si>
    <t>Е3.12</t>
  </si>
  <si>
    <t>Е3.13</t>
  </si>
  <si>
    <t>Приложна дейност/Реализация на научни продукти</t>
  </si>
  <si>
    <t>Е3.14</t>
  </si>
  <si>
    <t>Звено/Образовател-ни курсове и семинари, организирани от звеното</t>
  </si>
  <si>
    <t>Е3.15</t>
  </si>
  <si>
    <t>Приложна дейност/Лекции и други обществени изяви</t>
  </si>
  <si>
    <t>Дата:</t>
  </si>
  <si>
    <t>Подпис:</t>
  </si>
  <si>
    <t>……………………</t>
  </si>
  <si>
    <t>Забележка:</t>
  </si>
  <si>
    <t>доктор</t>
  </si>
  <si>
    <t>Алгебра и логика</t>
  </si>
  <si>
    <t>доктор на науките</t>
  </si>
  <si>
    <t>Анализ, геометрия и топология</t>
  </si>
  <si>
    <t>Диференциални уравнения и математическа физика</t>
  </si>
  <si>
    <t>Изследване на операциите, вероятности и статистика</t>
  </si>
  <si>
    <t>Математическо моделиране и числен анализ</t>
  </si>
  <si>
    <t>Математически основи на информатиката</t>
  </si>
  <si>
    <t>Софтуерни технологии и информационни системи</t>
  </si>
  <si>
    <t>Математическа лингвистика</t>
  </si>
  <si>
    <t>Образование по математика и информатика</t>
  </si>
  <si>
    <t>Информационно моделиране (временно научно звено)</t>
  </si>
  <si>
    <t>АТЕСТАЦИОННА КАРТА ЗА УЧЕН в ИБЕ при БАН</t>
  </si>
  <si>
    <t>месец</t>
  </si>
  <si>
    <t>година</t>
  </si>
  <si>
    <t>1.1.  Публикации в издания, включени в ERIH PLUS, Scopus или Web of Science
 (Core Collection)</t>
  </si>
  <si>
    <t>1.2. Бонус точки за статии в списания, индексирани от Web of Science (Core Collection) и Scopus, които:</t>
  </si>
  <si>
    <t>1.3. Реферирани научни публикации в списания, които не са включени в ERIH PLUS,
 Scopus или Web of Knowledge, и публикации в тематични сборници, вкл. сборници от национални и международни научни форуми</t>
  </si>
  <si>
    <t>1.4. Бонус точки за публикации в рецензирани тематични сборници, които са:</t>
  </si>
  <si>
    <t>1.5. Научни монографии</t>
  </si>
  <si>
    <t>1.5а. Бонус точки за монографии, издадени от реномирани международни издателства</t>
  </si>
  <si>
    <t>1.5б. Бонус точки за монографии с национално значение</t>
  </si>
  <si>
    <t>1.6. Брой патенти и полезни модели със заявител ИБЕ при БАН:</t>
  </si>
  <si>
    <t xml:space="preserve">1.6.1. полезен модел. </t>
  </si>
  <si>
    <t>1а. НАУЧНА ПРОДУКЦИЯ</t>
  </si>
  <si>
    <t>1б. ЦИТИРАНИЯ</t>
  </si>
  <si>
    <t>1.1.1. статия</t>
  </si>
  <si>
    <t>1.1.3. рецензия за книга или сборник</t>
  </si>
  <si>
    <t>1.1.4. хроники, персоналии, библиографии и под.</t>
  </si>
  <si>
    <t xml:space="preserve"> - дялово участие от публикувани колективни речници, когато авторството е ясно посочено, при изработени до 19 стандартни страници включително </t>
  </si>
  <si>
    <t xml:space="preserve"> - дялово участие от публикувани колективни речници, когато авторството е ясно посочено, при изработени между 20 и 99 стандартни страници</t>
  </si>
  <si>
    <t xml:space="preserve">1.1.2. студия </t>
  </si>
  <si>
    <t xml:space="preserve"> - публикувана карта от ОЛА </t>
  </si>
  <si>
    <t>1.3.1. статия</t>
  </si>
  <si>
    <t>1.3.2. студия</t>
  </si>
  <si>
    <t>1.3.3. хроники, персоналии, библиографии и под.</t>
  </si>
  <si>
    <t>1.5.2. публикувана карта от ЕЛА</t>
  </si>
  <si>
    <t>1.5.3. публикуван български том от ОЛА</t>
  </si>
  <si>
    <t>1.5.5. авторството на учебници и учебни помагала</t>
  </si>
  <si>
    <t>1.5.6. утвърден от НС на ИБЕ редактор на публикуван колективен фундаментален
 научен труд, граматика, речник, атлас</t>
  </si>
  <si>
    <t>1.5.7. утвърден от Научния съвет главен редактор на публикуван колективен 
фундаментален научен труд, граматика, речник, атлас</t>
  </si>
  <si>
    <t>1.5.8. повторни издания, излезли от печат през атестационния период</t>
  </si>
  <si>
    <t>1.5.1. дялово участие от публикувани колективни речници, когато авторството е ясно посочено и обемът на изработените речникови статии е над 100 страници</t>
  </si>
  <si>
    <t>2.1. Научен ръководител или научен консултант на защитил докторант
 (при n-брой на научните ръководители/консултанти - 20/n на докторант).</t>
  </si>
  <si>
    <t xml:space="preserve">3.3. Дялово разпределение на получени средства от други източници, които не са 
стопанска дейност. </t>
  </si>
  <si>
    <t>3.4. Участие в изпълнението на важни научни проекти, целево финансирани от 
държавата към бюджетната субсидия.</t>
  </si>
  <si>
    <t>3.5.1. участие в успешно завършил научен проект, за който Научният съвет е приел нов етап</t>
  </si>
  <si>
    <t>3.5.2. ръководство на успешно завършил научен проект, за който Научният съвет е приел нов етап</t>
  </si>
  <si>
    <t>3.9. Участие в органи на управление на БАН и/или на научно звено и 
друга организационна дейност.</t>
  </si>
  <si>
    <t>3.9.1. директор на Института, зам.-директор на Института, научен секретар на 
Института, председател на Научния съвет на Института, председател на Общото събрание на Института, член на ръководни органи на БАН</t>
  </si>
  <si>
    <t>3.9.2. зам.-председател и секретар на Научния съвет, Общото събрание  на Института, 
член на Общото събрание на БАН, ръководител на секция в Института</t>
  </si>
  <si>
    <t>3.9.3. член на Научния съвет, секретар на секция, член на постоянна комисия към Института</t>
  </si>
  <si>
    <t>3.10. Експертни доклади по писмена заявка от международни институции и органи 
(ЕС, ЮНЕСКО и др.), които не се заплащат.</t>
  </si>
  <si>
    <t>3.11. Експертни доклади по писмена заявка от държавни и общински институции и 
органи, които не се заплащат.</t>
  </si>
  <si>
    <t>3.12. Експертни становища за изпълнителната, законодателната, съдебната и 
местна власт, които не се заплащат.</t>
  </si>
  <si>
    <t>3.13. Изработване на уникални апарати за участие в международни програми, които 
не са икономическа дейност.</t>
  </si>
  <si>
    <t>3.14. Образователни курсове и семинари (не по-малко от 30 уч. часа), които са 
организирани от институтите на БАН.</t>
  </si>
  <si>
    <t>3.14.1. проведени часове на курсове под 30 ч.</t>
  </si>
  <si>
    <t>3.15.1. научнопопулярни публикации</t>
  </si>
  <si>
    <t>3.15.2. създаване на видеоматериал в образователните платформи на Института</t>
  </si>
  <si>
    <t>3.15.3. участие с доклад/постер в национален научен форум</t>
  </si>
  <si>
    <t>3.15.4. участието с доклад/постер в международен научен форум</t>
  </si>
  <si>
    <t>3.16. Съставителство и редакция на сборници</t>
  </si>
  <si>
    <t>3.17.1. Участие в редколегии (член)</t>
  </si>
  <si>
    <t>3.17.2. Участие в редколегии (главен редактор)</t>
  </si>
  <si>
    <t>3.18.1. Рецензии по процедури</t>
  </si>
  <si>
    <t>3.18.2. Становища по процедури</t>
  </si>
  <si>
    <t>3.19. Непубликувани рецензии (издателски, анонимни и пр.)</t>
  </si>
  <si>
    <t>3.20. Експертни становища, които се заплащат</t>
  </si>
  <si>
    <t xml:space="preserve"> - създаване</t>
  </si>
  <si>
    <t xml:space="preserve"> - допълване</t>
  </si>
  <si>
    <t>3.1. Дялово разпределение на получени средства от външни източници 
по международни научни проекти на конкурсен принцип (РП на ЕС, НАТО, ЮНЕСКО и др.)</t>
  </si>
  <si>
    <t>3.2. Дялово разпределение на получени средства от външни източници по 
научни проекти на конкурсен принцип от страната (ФНИ, НПКНИ, оперативни програми и др.)</t>
  </si>
  <si>
    <t>3.21. Приет от Научния съвет интерактивен продукт, който е базиран на
 лингвистични изследвания и е публикуван на интернет страницата на Института за български език</t>
  </si>
  <si>
    <t>1.5.4. издаден дисертационен труд</t>
  </si>
  <si>
    <t>1000
лева</t>
  </si>
  <si>
    <t>часове</t>
  </si>
  <si>
    <t>Указанията за попълване на Атестационната карта за учен в ИБЕ при БАН
са неразделна част от Атестационната карта за учен в ИБЕ при БАН.</t>
  </si>
  <si>
    <t>ОБЩ БРОЙ ТОЧКИ ПО БАЗИСНИ КРИТЕРИИ (1+2+3 до 3.15.4):</t>
  </si>
  <si>
    <t>40% от БАЗИСНИ КРИТЕРИИ (1+2+3 до 3.15.4)</t>
  </si>
  <si>
    <t>мярка</t>
  </si>
  <si>
    <t>3.15. Публични лекции и медийни изяви на учения в качеството му на експерт 
в научната област на съответния институт.</t>
  </si>
  <si>
    <t>Изследователска дейност/
Дисертации</t>
  </si>
  <si>
    <t>1.6.2. за регистрирани патенти с патентопритежател (собственик) ИБЕ при БАН</t>
  </si>
  <si>
    <t>1.7.1. Брой независими цитирания в Scopus или Web of Science (Core Collection)</t>
  </si>
  <si>
    <t>1.7.3. Брой доказани независими цитирания в дисертации</t>
  </si>
  <si>
    <t>1.7.2. Брой други доказани независими цитирания в научни издания</t>
  </si>
  <si>
    <t>1.4.1. издадени от национални академични издателства</t>
  </si>
  <si>
    <t>1.4.2. издадени от международни академични издателства</t>
  </si>
  <si>
    <t>1.2.1. оглавяват ранглистата в съответната научна област
 (първите две за интердисциплинарни науки)</t>
  </si>
  <si>
    <t>Е1.4.2 a</t>
  </si>
  <si>
    <t>Е1.4.1 a</t>
  </si>
  <si>
    <t>Е1.1. a</t>
  </si>
  <si>
    <t xml:space="preserve">А 1.2.3 </t>
  </si>
  <si>
    <t>Е 3.06</t>
  </si>
  <si>
    <t>1.2.2. попадат в категория Q1 (първата четвърт)</t>
  </si>
  <si>
    <t>1.2.3. попадат в категория Q2 (втората четвърт)</t>
  </si>
  <si>
    <t>1.2.4. попадат в категория Q3 (третата четвърт)</t>
  </si>
  <si>
    <t>1.2.5. попадат в категория Q4 (последната четвърт)</t>
  </si>
  <si>
    <t>1.2.6. списания със SJR ранг в Scopus, но не попадащи в Q категория.</t>
  </si>
  <si>
    <t>за периода 01.07.2020 г. – 30.06.2023 г.</t>
  </si>
  <si>
    <t>(да се поправи, ако лицето е постъпило по-късно от 01.07.2020)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</si>
</sst>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/mm/yyyy&quot; г.&quot;"/>
    <numFmt numFmtId="175" formatCode="0.000"/>
    <numFmt numFmtId="176" formatCode="[$-402]dd\ mmmm\ yyyy&quot; г.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9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0" fillId="1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="110" zoomScaleNormal="110" zoomScalePageLayoutView="0" workbookViewId="0" topLeftCell="A1">
      <selection activeCell="G13" sqref="G13"/>
    </sheetView>
  </sheetViews>
  <sheetFormatPr defaultColWidth="9.140625" defaultRowHeight="15"/>
  <cols>
    <col min="1" max="1" width="80.421875" style="0" customWidth="1"/>
    <col min="2" max="2" width="6.8515625" style="0" customWidth="1"/>
    <col min="3" max="3" width="9.57421875" style="0" customWidth="1"/>
    <col min="5" max="5" width="8.421875" style="0" customWidth="1"/>
    <col min="6" max="6" width="4.28125" style="0" customWidth="1"/>
    <col min="7" max="7" width="17.57421875" style="0" customWidth="1"/>
    <col min="8" max="8" width="17.28125" style="0" customWidth="1"/>
  </cols>
  <sheetData>
    <row r="1" ht="18.75">
      <c r="A1" s="38" t="s">
        <v>92</v>
      </c>
    </row>
    <row r="2" ht="15">
      <c r="A2" t="s">
        <v>180</v>
      </c>
    </row>
    <row r="3" ht="15">
      <c r="A3" t="s">
        <v>0</v>
      </c>
    </row>
    <row r="4" ht="15">
      <c r="A4" s="2"/>
    </row>
    <row r="5" ht="15">
      <c r="A5" t="s">
        <v>1</v>
      </c>
    </row>
    <row r="6" ht="15">
      <c r="A6" s="2"/>
    </row>
    <row r="7" ht="15">
      <c r="A7" t="s">
        <v>2</v>
      </c>
    </row>
    <row r="8" ht="15">
      <c r="A8" s="2"/>
    </row>
    <row r="9" ht="15">
      <c r="A9" t="s">
        <v>3</v>
      </c>
    </row>
    <row r="10" ht="15">
      <c r="A10" s="2"/>
    </row>
    <row r="11" spans="3:4" ht="15">
      <c r="C11" t="s">
        <v>93</v>
      </c>
      <c r="D11" t="s">
        <v>94</v>
      </c>
    </row>
    <row r="12" spans="1:4" ht="15">
      <c r="A12" t="s">
        <v>4</v>
      </c>
      <c r="B12" t="s">
        <v>5</v>
      </c>
      <c r="C12">
        <v>7</v>
      </c>
      <c r="D12">
        <v>2020</v>
      </c>
    </row>
    <row r="13" spans="1:4" ht="15">
      <c r="A13" t="s">
        <v>181</v>
      </c>
      <c r="B13" t="s">
        <v>6</v>
      </c>
      <c r="C13">
        <v>6</v>
      </c>
      <c r="D13">
        <v>2023</v>
      </c>
    </row>
    <row r="14" ht="15">
      <c r="A14" t="s">
        <v>7</v>
      </c>
    </row>
    <row r="16" ht="15">
      <c r="A16" t="s">
        <v>8</v>
      </c>
    </row>
    <row r="17" spans="1:5" ht="15">
      <c r="A17" t="s">
        <v>9</v>
      </c>
      <c r="E17">
        <f>E33</f>
        <v>0</v>
      </c>
    </row>
    <row r="18" spans="1:5" ht="15">
      <c r="A18" t="s">
        <v>10</v>
      </c>
      <c r="E18">
        <f>E77</f>
        <v>0</v>
      </c>
    </row>
    <row r="19" spans="1:5" ht="15">
      <c r="A19" t="s">
        <v>11</v>
      </c>
      <c r="E19">
        <f>E83</f>
        <v>0</v>
      </c>
    </row>
    <row r="20" spans="1:5" ht="15">
      <c r="A20" t="s">
        <v>158</v>
      </c>
      <c r="E20">
        <f>E17+E18+E19</f>
        <v>0</v>
      </c>
    </row>
    <row r="21" spans="1:5" ht="15">
      <c r="A21" t="s">
        <v>159</v>
      </c>
      <c r="E21">
        <f>0.4*E20</f>
        <v>0</v>
      </c>
    </row>
    <row r="23" spans="1:5" ht="15">
      <c r="A23" t="s">
        <v>12</v>
      </c>
      <c r="E23">
        <f>E114</f>
        <v>0</v>
      </c>
    </row>
    <row r="24" spans="1:5" ht="15">
      <c r="A24" t="s">
        <v>13</v>
      </c>
      <c r="E24">
        <f>IF(E23&lt;=E21,E23,E21)</f>
        <v>0</v>
      </c>
    </row>
    <row r="25" spans="1:5" ht="15">
      <c r="A25" t="s">
        <v>14</v>
      </c>
      <c r="E25" s="17">
        <f>E20+E24</f>
        <v>0</v>
      </c>
    </row>
    <row r="26" ht="15">
      <c r="A26" t="s">
        <v>15</v>
      </c>
    </row>
    <row r="29" spans="1:8" ht="30">
      <c r="A29" t="s">
        <v>16</v>
      </c>
      <c r="B29" s="5" t="s">
        <v>160</v>
      </c>
      <c r="C29" s="6" t="s">
        <v>17</v>
      </c>
      <c r="D29" s="5" t="s">
        <v>18</v>
      </c>
      <c r="E29" s="5" t="s">
        <v>19</v>
      </c>
      <c r="G29" s="6" t="s">
        <v>20</v>
      </c>
      <c r="H29" s="6" t="s">
        <v>21</v>
      </c>
    </row>
    <row r="30" spans="2:8" ht="15">
      <c r="B30" s="6"/>
      <c r="C30" s="6" t="s">
        <v>22</v>
      </c>
      <c r="D30" s="6" t="s">
        <v>23</v>
      </c>
      <c r="E30" s="6" t="s">
        <v>24</v>
      </c>
      <c r="G30" s="18"/>
      <c r="H30" s="18"/>
    </row>
    <row r="31" spans="2:8" ht="15">
      <c r="B31" s="8"/>
      <c r="C31" s="9"/>
      <c r="D31" s="9"/>
      <c r="E31" s="10"/>
      <c r="G31" s="18"/>
      <c r="H31" s="19"/>
    </row>
    <row r="32" spans="1:8" ht="15">
      <c r="A32" s="16" t="s">
        <v>8</v>
      </c>
      <c r="B32" s="11"/>
      <c r="C32" s="11"/>
      <c r="D32" s="11"/>
      <c r="E32" s="12"/>
      <c r="G32" s="18"/>
      <c r="H32" s="19"/>
    </row>
    <row r="33" spans="1:8" ht="15">
      <c r="A33" s="15" t="s">
        <v>9</v>
      </c>
      <c r="B33" s="26"/>
      <c r="C33" s="27"/>
      <c r="D33" s="27"/>
      <c r="E33" s="27">
        <f>(E37+E38+E39+E40+E41+E42+E43+E45+E46+E47+E48+E49+E50+E52+E53+E54+E56+E57+E58+E60+E61+E59+E62+E63+E64+E65+E66+E67+E68+E70+E71+E73+E74+E75)</f>
        <v>0</v>
      </c>
      <c r="G33" s="18"/>
      <c r="H33" s="19"/>
    </row>
    <row r="34" spans="1:8" ht="15">
      <c r="A34" s="6" t="s">
        <v>104</v>
      </c>
      <c r="B34" s="28"/>
      <c r="C34" s="28"/>
      <c r="D34" s="28"/>
      <c r="E34" s="29"/>
      <c r="G34" s="18"/>
      <c r="H34" s="19"/>
    </row>
    <row r="35" spans="1:8" ht="15">
      <c r="A35" s="6"/>
      <c r="B35" s="30"/>
      <c r="C35" s="30"/>
      <c r="D35" s="30"/>
      <c r="E35" s="31"/>
      <c r="G35" s="18"/>
      <c r="H35" s="19"/>
    </row>
    <row r="36" spans="1:8" ht="30.75" customHeight="1">
      <c r="A36" s="7" t="s">
        <v>95</v>
      </c>
      <c r="B36" s="32"/>
      <c r="C36" s="32"/>
      <c r="D36" s="32"/>
      <c r="E36" s="33"/>
      <c r="G36" s="18" t="s">
        <v>172</v>
      </c>
      <c r="H36" s="19"/>
    </row>
    <row r="37" spans="1:8" ht="15">
      <c r="A37" s="7" t="s">
        <v>106</v>
      </c>
      <c r="B37" s="33" t="s">
        <v>25</v>
      </c>
      <c r="C37" s="34"/>
      <c r="D37" s="25">
        <v>10</v>
      </c>
      <c r="E37" s="25">
        <f>C37*D37</f>
        <v>0</v>
      </c>
      <c r="G37" s="18"/>
      <c r="H37" s="19"/>
    </row>
    <row r="38" spans="1:8" ht="30">
      <c r="A38" s="7" t="s">
        <v>109</v>
      </c>
      <c r="B38" s="33" t="s">
        <v>25</v>
      </c>
      <c r="C38" s="34"/>
      <c r="D38" s="25">
        <v>10</v>
      </c>
      <c r="E38" s="25">
        <f>C38*D38</f>
        <v>0</v>
      </c>
      <c r="G38" s="18"/>
      <c r="H38" s="19"/>
    </row>
    <row r="39" spans="1:8" ht="15">
      <c r="A39" s="7" t="s">
        <v>111</v>
      </c>
      <c r="B39" s="33" t="s">
        <v>25</v>
      </c>
      <c r="C39" s="34"/>
      <c r="D39" s="25">
        <v>20</v>
      </c>
      <c r="E39" s="25">
        <f>C39*D39</f>
        <v>0</v>
      </c>
      <c r="G39" s="18"/>
      <c r="H39" s="19"/>
    </row>
    <row r="40" spans="1:8" ht="30">
      <c r="A40" s="7" t="s">
        <v>110</v>
      </c>
      <c r="B40" s="33" t="s">
        <v>25</v>
      </c>
      <c r="C40" s="34"/>
      <c r="D40" s="25">
        <v>20</v>
      </c>
      <c r="E40" s="25">
        <f>C40*D40</f>
        <v>0</v>
      </c>
      <c r="G40" s="18"/>
      <c r="H40" s="19"/>
    </row>
    <row r="41" spans="1:8" ht="15">
      <c r="A41" s="7" t="s">
        <v>112</v>
      </c>
      <c r="B41" s="33" t="s">
        <v>25</v>
      </c>
      <c r="C41" s="34"/>
      <c r="D41" s="25">
        <v>20</v>
      </c>
      <c r="E41" s="25">
        <f>C41*D41</f>
        <v>0</v>
      </c>
      <c r="G41" s="18"/>
      <c r="H41" s="19"/>
    </row>
    <row r="42" spans="1:8" ht="15">
      <c r="A42" s="7" t="s">
        <v>107</v>
      </c>
      <c r="B42" s="33" t="s">
        <v>25</v>
      </c>
      <c r="C42" s="34"/>
      <c r="D42" s="25">
        <v>10</v>
      </c>
      <c r="E42" s="25">
        <f aca="true" t="shared" si="0" ref="E42:E50">C42*D42</f>
        <v>0</v>
      </c>
      <c r="G42" s="18"/>
      <c r="H42" s="19"/>
    </row>
    <row r="43" spans="1:8" ht="15">
      <c r="A43" s="7" t="s">
        <v>108</v>
      </c>
      <c r="B43" s="33" t="s">
        <v>25</v>
      </c>
      <c r="C43" s="34"/>
      <c r="D43" s="25">
        <v>2</v>
      </c>
      <c r="E43" s="25">
        <f t="shared" si="0"/>
        <v>0</v>
      </c>
      <c r="G43" s="18"/>
      <c r="H43" s="19"/>
    </row>
    <row r="44" spans="1:8" ht="30.75" customHeight="1">
      <c r="A44" s="7" t="s">
        <v>96</v>
      </c>
      <c r="B44" s="32"/>
      <c r="C44" s="32"/>
      <c r="D44" s="32"/>
      <c r="E44" s="33"/>
      <c r="G44" s="18"/>
      <c r="H44" s="19"/>
    </row>
    <row r="45" spans="1:8" ht="30">
      <c r="A45" s="7" t="s">
        <v>169</v>
      </c>
      <c r="B45" s="33" t="s">
        <v>25</v>
      </c>
      <c r="C45" s="34"/>
      <c r="D45" s="25">
        <v>20</v>
      </c>
      <c r="E45" s="25">
        <f t="shared" si="0"/>
        <v>0</v>
      </c>
      <c r="G45" s="18" t="s">
        <v>26</v>
      </c>
      <c r="H45" s="39" t="s">
        <v>27</v>
      </c>
    </row>
    <row r="46" spans="1:8" ht="15">
      <c r="A46" s="6" t="s">
        <v>175</v>
      </c>
      <c r="B46" s="33" t="s">
        <v>25</v>
      </c>
      <c r="C46" s="34"/>
      <c r="D46" s="25">
        <v>16</v>
      </c>
      <c r="E46" s="25">
        <f t="shared" si="0"/>
        <v>0</v>
      </c>
      <c r="G46" s="18" t="s">
        <v>28</v>
      </c>
      <c r="H46" s="39"/>
    </row>
    <row r="47" spans="1:8" ht="15">
      <c r="A47" s="6" t="s">
        <v>176</v>
      </c>
      <c r="B47" s="33" t="s">
        <v>25</v>
      </c>
      <c r="C47" s="34"/>
      <c r="D47" s="25">
        <v>8</v>
      </c>
      <c r="E47" s="25">
        <f t="shared" si="0"/>
        <v>0</v>
      </c>
      <c r="G47" s="18" t="s">
        <v>29</v>
      </c>
      <c r="H47" s="39"/>
    </row>
    <row r="48" spans="1:8" ht="15">
      <c r="A48" s="6" t="s">
        <v>177</v>
      </c>
      <c r="B48" s="33" t="s">
        <v>25</v>
      </c>
      <c r="C48" s="34"/>
      <c r="D48" s="25">
        <v>4</v>
      </c>
      <c r="E48" s="25">
        <f>C48*D48</f>
        <v>0</v>
      </c>
      <c r="G48" s="18" t="s">
        <v>30</v>
      </c>
      <c r="H48" s="39"/>
    </row>
    <row r="49" spans="1:8" ht="15">
      <c r="A49" s="6" t="s">
        <v>178</v>
      </c>
      <c r="B49" s="33" t="s">
        <v>25</v>
      </c>
      <c r="C49" s="34"/>
      <c r="D49" s="25">
        <v>2</v>
      </c>
      <c r="E49" s="25">
        <f t="shared" si="0"/>
        <v>0</v>
      </c>
      <c r="G49" s="18" t="s">
        <v>31</v>
      </c>
      <c r="H49" s="39"/>
    </row>
    <row r="50" spans="1:8" ht="15">
      <c r="A50" s="6" t="s">
        <v>179</v>
      </c>
      <c r="B50" s="33" t="s">
        <v>25</v>
      </c>
      <c r="C50" s="34"/>
      <c r="D50" s="25">
        <v>1</v>
      </c>
      <c r="E50" s="25">
        <f t="shared" si="0"/>
        <v>0</v>
      </c>
      <c r="G50" s="18" t="s">
        <v>32</v>
      </c>
      <c r="H50" s="39"/>
    </row>
    <row r="51" spans="1:8" ht="45">
      <c r="A51" s="7" t="s">
        <v>97</v>
      </c>
      <c r="B51" s="32"/>
      <c r="C51" s="32"/>
      <c r="D51" s="32"/>
      <c r="E51" s="33"/>
      <c r="G51" s="18"/>
      <c r="H51" s="19"/>
    </row>
    <row r="52" spans="1:8" ht="15">
      <c r="A52" s="7" t="s">
        <v>113</v>
      </c>
      <c r="B52" s="33" t="s">
        <v>25</v>
      </c>
      <c r="C52" s="34"/>
      <c r="D52" s="25">
        <v>5</v>
      </c>
      <c r="E52" s="25">
        <f>C52*D52</f>
        <v>0</v>
      </c>
      <c r="G52" s="18"/>
      <c r="H52" s="19"/>
    </row>
    <row r="53" spans="1:8" ht="15">
      <c r="A53" s="7" t="s">
        <v>114</v>
      </c>
      <c r="B53" s="33" t="s">
        <v>25</v>
      </c>
      <c r="C53" s="34"/>
      <c r="D53" s="25">
        <v>10</v>
      </c>
      <c r="E53" s="25">
        <f>C53*D53</f>
        <v>0</v>
      </c>
      <c r="G53" s="18"/>
      <c r="H53" s="19"/>
    </row>
    <row r="54" spans="1:8" ht="15">
      <c r="A54" s="7" t="s">
        <v>115</v>
      </c>
      <c r="B54" s="33" t="s">
        <v>25</v>
      </c>
      <c r="C54" s="34"/>
      <c r="D54" s="25">
        <v>1</v>
      </c>
      <c r="E54" s="25">
        <f>C54*D54</f>
        <v>0</v>
      </c>
      <c r="G54" s="18"/>
      <c r="H54" s="19"/>
    </row>
    <row r="55" spans="1:8" ht="15">
      <c r="A55" s="7" t="s">
        <v>98</v>
      </c>
      <c r="B55" s="32"/>
      <c r="C55" s="32"/>
      <c r="D55" s="32"/>
      <c r="E55" s="33"/>
      <c r="G55" s="18"/>
      <c r="H55" s="19"/>
    </row>
    <row r="56" spans="1:8" ht="15">
      <c r="A56" s="6" t="s">
        <v>167</v>
      </c>
      <c r="B56" s="33" t="s">
        <v>25</v>
      </c>
      <c r="C56" s="34"/>
      <c r="D56" s="25">
        <v>0.2</v>
      </c>
      <c r="E56" s="25">
        <f aca="true" t="shared" si="1" ref="E56:E66">C56*D56</f>
        <v>0</v>
      </c>
      <c r="G56" s="18" t="s">
        <v>170</v>
      </c>
      <c r="H56" s="39" t="s">
        <v>27</v>
      </c>
    </row>
    <row r="57" spans="1:8" ht="15">
      <c r="A57" s="6" t="s">
        <v>168</v>
      </c>
      <c r="B57" s="33" t="s">
        <v>25</v>
      </c>
      <c r="C57" s="34"/>
      <c r="D57" s="25">
        <v>0.4</v>
      </c>
      <c r="E57" s="25">
        <f t="shared" si="1"/>
        <v>0</v>
      </c>
      <c r="G57" s="18" t="s">
        <v>171</v>
      </c>
      <c r="H57" s="39"/>
    </row>
    <row r="58" spans="1:8" ht="27" customHeight="1">
      <c r="A58" s="25" t="s">
        <v>99</v>
      </c>
      <c r="B58" s="33" t="s">
        <v>25</v>
      </c>
      <c r="C58" s="34"/>
      <c r="D58" s="25">
        <v>80</v>
      </c>
      <c r="E58" s="25">
        <f t="shared" si="1"/>
        <v>0</v>
      </c>
      <c r="G58" s="18" t="s">
        <v>35</v>
      </c>
      <c r="H58" s="39"/>
    </row>
    <row r="59" spans="1:8" ht="30">
      <c r="A59" s="7" t="s">
        <v>122</v>
      </c>
      <c r="B59" s="33" t="s">
        <v>25</v>
      </c>
      <c r="C59" s="34"/>
      <c r="D59" s="25">
        <v>80</v>
      </c>
      <c r="E59" s="25">
        <f t="shared" si="1"/>
        <v>0</v>
      </c>
      <c r="G59" s="18"/>
      <c r="H59" s="19"/>
    </row>
    <row r="60" spans="1:8" ht="15">
      <c r="A60" s="6" t="s">
        <v>116</v>
      </c>
      <c r="B60" s="33" t="s">
        <v>25</v>
      </c>
      <c r="C60" s="34"/>
      <c r="D60" s="25">
        <v>80</v>
      </c>
      <c r="E60" s="25">
        <f t="shared" si="1"/>
        <v>0</v>
      </c>
      <c r="G60" s="18"/>
      <c r="H60" s="19"/>
    </row>
    <row r="61" spans="1:8" ht="15">
      <c r="A61" s="6" t="s">
        <v>117</v>
      </c>
      <c r="B61" s="33" t="s">
        <v>25</v>
      </c>
      <c r="C61" s="34"/>
      <c r="D61" s="25">
        <v>80</v>
      </c>
      <c r="E61" s="25">
        <f t="shared" si="1"/>
        <v>0</v>
      </c>
      <c r="G61" s="18"/>
      <c r="H61" s="19"/>
    </row>
    <row r="62" spans="1:8" ht="15">
      <c r="A62" s="6" t="s">
        <v>154</v>
      </c>
      <c r="B62" s="33" t="s">
        <v>25</v>
      </c>
      <c r="C62" s="34"/>
      <c r="D62" s="25">
        <v>60</v>
      </c>
      <c r="E62" s="25">
        <f t="shared" si="1"/>
        <v>0</v>
      </c>
      <c r="G62" s="18"/>
      <c r="H62" s="19"/>
    </row>
    <row r="63" spans="1:8" ht="15">
      <c r="A63" s="6" t="s">
        <v>118</v>
      </c>
      <c r="B63" s="33" t="s">
        <v>25</v>
      </c>
      <c r="C63" s="34"/>
      <c r="D63" s="25">
        <v>40</v>
      </c>
      <c r="E63" s="25">
        <f t="shared" si="1"/>
        <v>0</v>
      </c>
      <c r="G63" s="18"/>
      <c r="H63" s="19"/>
    </row>
    <row r="64" spans="1:8" ht="30">
      <c r="A64" s="7" t="s">
        <v>119</v>
      </c>
      <c r="B64" s="33" t="s">
        <v>25</v>
      </c>
      <c r="C64" s="34"/>
      <c r="D64" s="25">
        <v>20</v>
      </c>
      <c r="E64" s="25">
        <f t="shared" si="1"/>
        <v>0</v>
      </c>
      <c r="G64" s="18"/>
      <c r="H64" s="19"/>
    </row>
    <row r="65" spans="1:8" ht="30">
      <c r="A65" s="7" t="s">
        <v>120</v>
      </c>
      <c r="B65" s="33" t="s">
        <v>25</v>
      </c>
      <c r="C65" s="34"/>
      <c r="D65" s="25">
        <v>40</v>
      </c>
      <c r="E65" s="25">
        <f t="shared" si="1"/>
        <v>0</v>
      </c>
      <c r="G65" s="18"/>
      <c r="H65" s="19"/>
    </row>
    <row r="66" spans="1:8" ht="15">
      <c r="A66" s="6" t="s">
        <v>121</v>
      </c>
      <c r="B66" s="33" t="s">
        <v>25</v>
      </c>
      <c r="C66" s="34"/>
      <c r="D66" s="25">
        <v>40</v>
      </c>
      <c r="E66" s="25">
        <f t="shared" si="1"/>
        <v>0</v>
      </c>
      <c r="G66" s="18"/>
      <c r="H66" s="19"/>
    </row>
    <row r="67" spans="1:8" ht="15">
      <c r="A67" s="6" t="s">
        <v>100</v>
      </c>
      <c r="B67" s="33" t="s">
        <v>25</v>
      </c>
      <c r="C67" s="34"/>
      <c r="D67" s="25">
        <v>6</v>
      </c>
      <c r="E67" s="25">
        <f aca="true" t="shared" si="2" ref="E67:E89">C67*D67</f>
        <v>0</v>
      </c>
      <c r="G67" s="18" t="s">
        <v>33</v>
      </c>
      <c r="H67" s="19"/>
    </row>
    <row r="68" spans="1:8" ht="15">
      <c r="A68" s="6" t="s">
        <v>101</v>
      </c>
      <c r="B68" s="33" t="s">
        <v>25</v>
      </c>
      <c r="C68" s="34"/>
      <c r="D68" s="25">
        <v>3</v>
      </c>
      <c r="E68" s="25">
        <f t="shared" si="2"/>
        <v>0</v>
      </c>
      <c r="G68" s="18" t="s">
        <v>34</v>
      </c>
      <c r="H68" s="19"/>
    </row>
    <row r="69" spans="1:8" ht="15">
      <c r="A69" s="6" t="s">
        <v>102</v>
      </c>
      <c r="B69" s="32"/>
      <c r="C69" s="32"/>
      <c r="D69" s="32"/>
      <c r="E69" s="33"/>
      <c r="G69" s="18"/>
      <c r="H69" s="19"/>
    </row>
    <row r="70" spans="1:8" ht="15">
      <c r="A70" s="6" t="s">
        <v>103</v>
      </c>
      <c r="B70" s="33" t="s">
        <v>25</v>
      </c>
      <c r="C70" s="34"/>
      <c r="D70" s="25">
        <v>4</v>
      </c>
      <c r="E70" s="25">
        <f t="shared" si="2"/>
        <v>0</v>
      </c>
      <c r="G70" s="18" t="s">
        <v>36</v>
      </c>
      <c r="H70" s="39" t="s">
        <v>37</v>
      </c>
    </row>
    <row r="71" spans="1:8" ht="15">
      <c r="A71" s="6" t="s">
        <v>163</v>
      </c>
      <c r="B71" s="33" t="s">
        <v>25</v>
      </c>
      <c r="C71" s="34"/>
      <c r="D71" s="25">
        <v>8</v>
      </c>
      <c r="E71" s="25">
        <f t="shared" si="2"/>
        <v>0</v>
      </c>
      <c r="G71" s="18" t="s">
        <v>38</v>
      </c>
      <c r="H71" s="39"/>
    </row>
    <row r="72" spans="1:8" ht="15">
      <c r="A72" s="6" t="s">
        <v>105</v>
      </c>
      <c r="B72" s="32"/>
      <c r="C72" s="32"/>
      <c r="D72" s="32"/>
      <c r="E72" s="33"/>
      <c r="G72" s="18"/>
      <c r="H72" s="19"/>
    </row>
    <row r="73" spans="1:8" ht="15">
      <c r="A73" s="6" t="s">
        <v>164</v>
      </c>
      <c r="B73" s="33" t="s">
        <v>25</v>
      </c>
      <c r="C73" s="34"/>
      <c r="D73" s="25">
        <v>1.5</v>
      </c>
      <c r="E73" s="25">
        <f t="shared" si="2"/>
        <v>0</v>
      </c>
      <c r="G73" s="18" t="s">
        <v>39</v>
      </c>
      <c r="H73" s="39" t="s">
        <v>27</v>
      </c>
    </row>
    <row r="74" spans="1:8" ht="15">
      <c r="A74" s="6" t="s">
        <v>166</v>
      </c>
      <c r="B74" s="33" t="s">
        <v>25</v>
      </c>
      <c r="C74" s="34"/>
      <c r="D74" s="25">
        <v>1</v>
      </c>
      <c r="E74" s="25">
        <f t="shared" si="2"/>
        <v>0</v>
      </c>
      <c r="G74" s="18" t="s">
        <v>40</v>
      </c>
      <c r="H74" s="39"/>
    </row>
    <row r="75" spans="1:8" ht="27.75" customHeight="1">
      <c r="A75" s="25" t="s">
        <v>165</v>
      </c>
      <c r="B75" s="33" t="s">
        <v>41</v>
      </c>
      <c r="C75" s="34"/>
      <c r="D75" s="25">
        <v>0.5</v>
      </c>
      <c r="E75" s="25">
        <f t="shared" si="2"/>
        <v>0</v>
      </c>
      <c r="G75" s="18" t="s">
        <v>173</v>
      </c>
      <c r="H75" s="39"/>
    </row>
    <row r="76" spans="1:8" ht="15">
      <c r="A76" s="6"/>
      <c r="B76" s="32"/>
      <c r="C76" s="32"/>
      <c r="D76" s="32"/>
      <c r="E76" s="33"/>
      <c r="G76" s="18"/>
      <c r="H76" s="19"/>
    </row>
    <row r="77" spans="1:8" ht="15">
      <c r="A77" s="15" t="s">
        <v>10</v>
      </c>
      <c r="B77" s="26"/>
      <c r="C77" s="27"/>
      <c r="D77" s="27"/>
      <c r="E77" s="27">
        <f>(E79+E80+E81)</f>
        <v>0</v>
      </c>
      <c r="G77" s="18"/>
      <c r="H77" s="19"/>
    </row>
    <row r="78" spans="1:8" ht="15">
      <c r="A78" s="6"/>
      <c r="B78" s="32"/>
      <c r="C78" s="32"/>
      <c r="D78" s="32"/>
      <c r="E78" s="33"/>
      <c r="G78" s="18"/>
      <c r="H78" s="19"/>
    </row>
    <row r="79" spans="1:8" ht="45.75" customHeight="1">
      <c r="A79" s="24" t="s">
        <v>123</v>
      </c>
      <c r="B79" s="33" t="s">
        <v>25</v>
      </c>
      <c r="C79" s="34"/>
      <c r="D79" s="25">
        <v>20</v>
      </c>
      <c r="E79" s="25">
        <f t="shared" si="2"/>
        <v>0</v>
      </c>
      <c r="G79" s="18" t="s">
        <v>42</v>
      </c>
      <c r="H79" s="20" t="s">
        <v>43</v>
      </c>
    </row>
    <row r="80" spans="1:8" ht="15" customHeight="1">
      <c r="A80" s="6" t="s">
        <v>44</v>
      </c>
      <c r="B80" s="33" t="s">
        <v>25</v>
      </c>
      <c r="C80" s="34"/>
      <c r="D80" s="25">
        <v>10</v>
      </c>
      <c r="E80" s="25">
        <f t="shared" si="2"/>
        <v>0</v>
      </c>
      <c r="G80" s="18" t="s">
        <v>45</v>
      </c>
      <c r="H80" s="39" t="s">
        <v>162</v>
      </c>
    </row>
    <row r="81" spans="1:8" ht="18" customHeight="1">
      <c r="A81" s="6" t="s">
        <v>46</v>
      </c>
      <c r="B81" s="33" t="s">
        <v>25</v>
      </c>
      <c r="C81" s="34"/>
      <c r="D81" s="25">
        <v>25</v>
      </c>
      <c r="E81" s="25">
        <f t="shared" si="2"/>
        <v>0</v>
      </c>
      <c r="G81" s="18" t="s">
        <v>47</v>
      </c>
      <c r="H81" s="39"/>
    </row>
    <row r="82" spans="1:8" ht="15">
      <c r="A82" s="6"/>
      <c r="B82" s="32"/>
      <c r="C82" s="32"/>
      <c r="D82" s="32"/>
      <c r="E82" s="33"/>
      <c r="G82" s="18"/>
      <c r="H82" s="39"/>
    </row>
    <row r="83" spans="1:8" ht="15">
      <c r="A83" s="15" t="s">
        <v>11</v>
      </c>
      <c r="B83" s="26"/>
      <c r="C83" s="27"/>
      <c r="D83" s="27"/>
      <c r="E83" s="27">
        <f>(E85+E86+E87+E88+E89+E90+E91+E92+E93+E95+E96+E97+E99+E100+E101+E102+E103+E104+E105+E106+E107+E108+E109+E110+E111+E112)</f>
        <v>0</v>
      </c>
      <c r="G83" s="18"/>
      <c r="H83" s="19"/>
    </row>
    <row r="84" spans="1:8" ht="15">
      <c r="A84" s="6"/>
      <c r="B84" s="32"/>
      <c r="C84" s="32"/>
      <c r="D84" s="32"/>
      <c r="E84" s="33"/>
      <c r="G84" s="18"/>
      <c r="H84" s="19"/>
    </row>
    <row r="85" spans="1:8" ht="45">
      <c r="A85" s="13" t="s">
        <v>151</v>
      </c>
      <c r="B85" s="35" t="s">
        <v>155</v>
      </c>
      <c r="C85" s="34"/>
      <c r="D85" s="25">
        <v>3</v>
      </c>
      <c r="E85" s="25">
        <f t="shared" si="2"/>
        <v>0</v>
      </c>
      <c r="G85" s="18" t="s">
        <v>48</v>
      </c>
      <c r="H85" s="20" t="s">
        <v>49</v>
      </c>
    </row>
    <row r="86" spans="1:8" ht="45">
      <c r="A86" s="7" t="s">
        <v>152</v>
      </c>
      <c r="B86" s="35" t="s">
        <v>155</v>
      </c>
      <c r="C86" s="34"/>
      <c r="D86" s="25">
        <v>2</v>
      </c>
      <c r="E86" s="25">
        <f t="shared" si="2"/>
        <v>0</v>
      </c>
      <c r="G86" s="18" t="s">
        <v>50</v>
      </c>
      <c r="H86" s="19"/>
    </row>
    <row r="87" spans="1:8" ht="30">
      <c r="A87" s="7" t="s">
        <v>124</v>
      </c>
      <c r="B87" s="35" t="s">
        <v>155</v>
      </c>
      <c r="C87" s="34"/>
      <c r="D87" s="25">
        <v>1</v>
      </c>
      <c r="E87" s="25">
        <f t="shared" si="2"/>
        <v>0</v>
      </c>
      <c r="G87" s="18" t="s">
        <v>51</v>
      </c>
      <c r="H87" s="19"/>
    </row>
    <row r="88" spans="1:8" ht="30">
      <c r="A88" s="7" t="s">
        <v>125</v>
      </c>
      <c r="B88" s="33" t="s">
        <v>25</v>
      </c>
      <c r="C88" s="34"/>
      <c r="D88" s="25">
        <v>2.5</v>
      </c>
      <c r="E88" s="25">
        <f t="shared" si="2"/>
        <v>0</v>
      </c>
      <c r="G88" s="18" t="s">
        <v>52</v>
      </c>
      <c r="H88" s="19"/>
    </row>
    <row r="89" spans="1:8" ht="60.75">
      <c r="A89" s="25" t="s">
        <v>53</v>
      </c>
      <c r="B89" s="33" t="s">
        <v>25</v>
      </c>
      <c r="C89" s="34"/>
      <c r="D89" s="25">
        <v>2</v>
      </c>
      <c r="E89" s="25">
        <f t="shared" si="2"/>
        <v>0</v>
      </c>
      <c r="G89" s="18" t="s">
        <v>174</v>
      </c>
      <c r="H89" s="20" t="s">
        <v>54</v>
      </c>
    </row>
    <row r="90" spans="1:8" ht="30">
      <c r="A90" s="7" t="s">
        <v>126</v>
      </c>
      <c r="B90" s="33" t="s">
        <v>25</v>
      </c>
      <c r="C90" s="34"/>
      <c r="D90" s="25">
        <v>40</v>
      </c>
      <c r="E90" s="25">
        <f>C90*D90</f>
        <v>0</v>
      </c>
      <c r="G90" s="18"/>
      <c r="H90" s="19"/>
    </row>
    <row r="91" spans="1:8" ht="30">
      <c r="A91" s="7" t="s">
        <v>127</v>
      </c>
      <c r="B91" s="33" t="s">
        <v>25</v>
      </c>
      <c r="C91" s="34"/>
      <c r="D91" s="25">
        <v>50</v>
      </c>
      <c r="E91" s="25">
        <f>C91*D91</f>
        <v>0</v>
      </c>
      <c r="G91" s="18"/>
      <c r="H91" s="19"/>
    </row>
    <row r="92" spans="1:8" ht="15">
      <c r="A92" s="6" t="s">
        <v>55</v>
      </c>
      <c r="B92" s="33" t="s">
        <v>25</v>
      </c>
      <c r="C92" s="34"/>
      <c r="D92" s="25">
        <v>2</v>
      </c>
      <c r="E92" s="25">
        <f>C92*D92</f>
        <v>0</v>
      </c>
      <c r="G92" s="18"/>
      <c r="H92" s="19"/>
    </row>
    <row r="93" spans="1:8" ht="15">
      <c r="A93" s="6" t="s">
        <v>56</v>
      </c>
      <c r="B93" s="33" t="s">
        <v>25</v>
      </c>
      <c r="C93" s="34"/>
      <c r="D93" s="25">
        <v>1.25</v>
      </c>
      <c r="E93" s="25">
        <f>C93*D93</f>
        <v>0</v>
      </c>
      <c r="G93" s="18"/>
      <c r="H93" s="19"/>
    </row>
    <row r="94" spans="1:8" ht="15">
      <c r="A94" s="6" t="s">
        <v>57</v>
      </c>
      <c r="B94" s="32"/>
      <c r="C94" s="32"/>
      <c r="D94" s="32"/>
      <c r="E94" s="33"/>
      <c r="G94" s="18"/>
      <c r="H94" s="19"/>
    </row>
    <row r="95" spans="1:8" ht="15">
      <c r="A95" s="6" t="s">
        <v>58</v>
      </c>
      <c r="B95" s="33" t="s">
        <v>25</v>
      </c>
      <c r="C95" s="34"/>
      <c r="D95" s="25">
        <v>5</v>
      </c>
      <c r="E95" s="25">
        <f>C95*D95</f>
        <v>0</v>
      </c>
      <c r="G95" s="18" t="s">
        <v>59</v>
      </c>
      <c r="H95" s="39" t="s">
        <v>60</v>
      </c>
    </row>
    <row r="96" spans="1:8" ht="15">
      <c r="A96" s="6" t="s">
        <v>61</v>
      </c>
      <c r="B96" s="33" t="s">
        <v>25</v>
      </c>
      <c r="C96" s="34"/>
      <c r="D96" s="25">
        <v>2.5</v>
      </c>
      <c r="E96" s="25">
        <f>C96*D96</f>
        <v>0</v>
      </c>
      <c r="G96" s="18" t="s">
        <v>62</v>
      </c>
      <c r="H96" s="39"/>
    </row>
    <row r="97" spans="1:8" ht="15">
      <c r="A97" s="6" t="s">
        <v>63</v>
      </c>
      <c r="B97" s="33" t="s">
        <v>25</v>
      </c>
      <c r="C97" s="34"/>
      <c r="D97" s="25">
        <v>2</v>
      </c>
      <c r="E97" s="25">
        <f>C97*D97</f>
        <v>0</v>
      </c>
      <c r="G97" s="18" t="s">
        <v>64</v>
      </c>
      <c r="H97" s="39"/>
    </row>
    <row r="98" spans="1:8" ht="30">
      <c r="A98" s="7" t="s">
        <v>128</v>
      </c>
      <c r="B98" s="32"/>
      <c r="C98" s="32"/>
      <c r="D98" s="32"/>
      <c r="E98" s="33"/>
      <c r="G98" s="18"/>
      <c r="H98" s="19"/>
    </row>
    <row r="99" spans="1:8" ht="48.75">
      <c r="A99" s="7" t="s">
        <v>129</v>
      </c>
      <c r="B99" s="33" t="s">
        <v>25</v>
      </c>
      <c r="C99" s="34"/>
      <c r="D99" s="25">
        <v>15</v>
      </c>
      <c r="E99" s="25">
        <f aca="true" t="shared" si="3" ref="E99:E106">C99*D99</f>
        <v>0</v>
      </c>
      <c r="G99" s="18" t="s">
        <v>65</v>
      </c>
      <c r="H99" s="20" t="s">
        <v>66</v>
      </c>
    </row>
    <row r="100" spans="1:8" ht="45">
      <c r="A100" s="24" t="s">
        <v>130</v>
      </c>
      <c r="B100" s="33" t="s">
        <v>25</v>
      </c>
      <c r="C100" s="34"/>
      <c r="D100" s="25">
        <v>10</v>
      </c>
      <c r="E100" s="25">
        <f t="shared" si="3"/>
        <v>0</v>
      </c>
      <c r="G100" s="18" t="s">
        <v>65</v>
      </c>
      <c r="H100" s="19"/>
    </row>
    <row r="101" spans="1:8" ht="30">
      <c r="A101" s="7" t="s">
        <v>131</v>
      </c>
      <c r="B101" s="33" t="s">
        <v>25</v>
      </c>
      <c r="C101" s="34"/>
      <c r="D101" s="25">
        <v>5</v>
      </c>
      <c r="E101" s="25">
        <f t="shared" si="3"/>
        <v>0</v>
      </c>
      <c r="G101" s="18"/>
      <c r="H101" s="19"/>
    </row>
    <row r="102" spans="1:8" ht="60.75">
      <c r="A102" s="24" t="s">
        <v>132</v>
      </c>
      <c r="B102" s="33" t="s">
        <v>25</v>
      </c>
      <c r="C102" s="34"/>
      <c r="D102" s="25">
        <v>5</v>
      </c>
      <c r="E102" s="25">
        <f t="shared" si="3"/>
        <v>0</v>
      </c>
      <c r="G102" s="18" t="s">
        <v>67</v>
      </c>
      <c r="H102" s="20" t="s">
        <v>54</v>
      </c>
    </row>
    <row r="103" spans="1:8" ht="30">
      <c r="A103" s="7" t="s">
        <v>133</v>
      </c>
      <c r="B103" s="33" t="s">
        <v>25</v>
      </c>
      <c r="C103" s="34"/>
      <c r="D103" s="25">
        <v>2</v>
      </c>
      <c r="E103" s="25">
        <f t="shared" si="3"/>
        <v>0</v>
      </c>
      <c r="G103" s="18" t="s">
        <v>68</v>
      </c>
      <c r="H103" s="19"/>
    </row>
    <row r="104" spans="1:8" ht="30">
      <c r="A104" s="7" t="s">
        <v>134</v>
      </c>
      <c r="B104" s="33" t="s">
        <v>25</v>
      </c>
      <c r="C104" s="34"/>
      <c r="D104" s="25">
        <v>1</v>
      </c>
      <c r="E104" s="25">
        <f t="shared" si="3"/>
        <v>0</v>
      </c>
      <c r="G104" s="18" t="s">
        <v>69</v>
      </c>
      <c r="H104" s="19"/>
    </row>
    <row r="105" spans="1:8" ht="36.75">
      <c r="A105" s="24" t="s">
        <v>135</v>
      </c>
      <c r="B105" s="33" t="s">
        <v>25</v>
      </c>
      <c r="C105" s="34"/>
      <c r="D105" s="25">
        <v>5</v>
      </c>
      <c r="E105" s="25">
        <f t="shared" si="3"/>
        <v>0</v>
      </c>
      <c r="G105" s="18" t="s">
        <v>70</v>
      </c>
      <c r="H105" s="20" t="s">
        <v>71</v>
      </c>
    </row>
    <row r="106" spans="1:8" ht="60.75">
      <c r="A106" s="24" t="s">
        <v>136</v>
      </c>
      <c r="B106" s="33" t="s">
        <v>25</v>
      </c>
      <c r="C106" s="34"/>
      <c r="D106" s="25">
        <v>4</v>
      </c>
      <c r="E106" s="25">
        <f t="shared" si="3"/>
        <v>0</v>
      </c>
      <c r="G106" s="18" t="s">
        <v>72</v>
      </c>
      <c r="H106" s="20" t="s">
        <v>73</v>
      </c>
    </row>
    <row r="107" spans="1:8" ht="15">
      <c r="A107" s="7" t="s">
        <v>137</v>
      </c>
      <c r="B107" s="33" t="s">
        <v>156</v>
      </c>
      <c r="C107" s="34"/>
      <c r="D107" s="25">
        <v>4</v>
      </c>
      <c r="E107" s="25">
        <f>(C107/30)*D107</f>
        <v>0</v>
      </c>
      <c r="G107" s="18"/>
      <c r="H107" s="19"/>
    </row>
    <row r="108" spans="1:8" ht="48.75">
      <c r="A108" s="24" t="s">
        <v>161</v>
      </c>
      <c r="B108" s="33" t="s">
        <v>25</v>
      </c>
      <c r="C108" s="34"/>
      <c r="D108" s="25">
        <v>0.5</v>
      </c>
      <c r="E108" s="25">
        <f>C108*D108</f>
        <v>0</v>
      </c>
      <c r="G108" s="18" t="s">
        <v>74</v>
      </c>
      <c r="H108" s="20" t="s">
        <v>75</v>
      </c>
    </row>
    <row r="109" spans="1:8" ht="15">
      <c r="A109" s="7" t="s">
        <v>138</v>
      </c>
      <c r="B109" s="33" t="s">
        <v>25</v>
      </c>
      <c r="C109" s="34"/>
      <c r="D109" s="25">
        <v>0.5</v>
      </c>
      <c r="E109" s="25">
        <f>C109*D109</f>
        <v>0</v>
      </c>
      <c r="G109" s="18"/>
      <c r="H109" s="19"/>
    </row>
    <row r="110" spans="1:8" ht="15">
      <c r="A110" s="7" t="s">
        <v>139</v>
      </c>
      <c r="B110" s="33" t="s">
        <v>25</v>
      </c>
      <c r="C110" s="34"/>
      <c r="D110" s="25">
        <v>1</v>
      </c>
      <c r="E110" s="25">
        <f>C110*D110</f>
        <v>0</v>
      </c>
      <c r="G110" s="18"/>
      <c r="H110" s="19"/>
    </row>
    <row r="111" spans="1:8" ht="15">
      <c r="A111" s="7" t="s">
        <v>140</v>
      </c>
      <c r="B111" s="33" t="s">
        <v>25</v>
      </c>
      <c r="C111" s="34"/>
      <c r="D111" s="25">
        <v>2</v>
      </c>
      <c r="E111" s="25">
        <f>C111*D111</f>
        <v>0</v>
      </c>
      <c r="G111" s="18"/>
      <c r="H111" s="19"/>
    </row>
    <row r="112" spans="1:8" ht="15">
      <c r="A112" s="7" t="s">
        <v>141</v>
      </c>
      <c r="B112" s="33" t="s">
        <v>25</v>
      </c>
      <c r="C112" s="34"/>
      <c r="D112" s="25">
        <v>3</v>
      </c>
      <c r="E112" s="25">
        <f>C112*D112</f>
        <v>0</v>
      </c>
      <c r="G112" s="18"/>
      <c r="H112" s="19"/>
    </row>
    <row r="113" spans="1:8" ht="15">
      <c r="A113" s="6"/>
      <c r="B113" s="32"/>
      <c r="C113" s="32"/>
      <c r="D113" s="32"/>
      <c r="E113" s="33"/>
      <c r="G113" s="18"/>
      <c r="H113" s="19"/>
    </row>
    <row r="114" spans="1:8" ht="15">
      <c r="A114" s="16" t="s">
        <v>12</v>
      </c>
      <c r="B114" s="36"/>
      <c r="C114" s="37"/>
      <c r="D114" s="37"/>
      <c r="E114" s="37">
        <f>(E116+E117+E118+E119+E120+E121+E122+E124+E125)</f>
        <v>0</v>
      </c>
      <c r="G114" s="18"/>
      <c r="H114" s="19"/>
    </row>
    <row r="115" spans="1:8" ht="15">
      <c r="A115" s="6"/>
      <c r="B115" s="32"/>
      <c r="C115" s="32"/>
      <c r="D115" s="32"/>
      <c r="E115" s="33"/>
      <c r="G115" s="18"/>
      <c r="H115" s="19"/>
    </row>
    <row r="116" spans="1:8" ht="15">
      <c r="A116" s="6" t="s">
        <v>142</v>
      </c>
      <c r="B116" s="33" t="s">
        <v>25</v>
      </c>
      <c r="C116" s="34"/>
      <c r="D116" s="25">
        <v>1</v>
      </c>
      <c r="E116" s="25">
        <f>C116*D116</f>
        <v>0</v>
      </c>
      <c r="G116" s="18"/>
      <c r="H116" s="19"/>
    </row>
    <row r="117" spans="1:8" ht="15">
      <c r="A117" s="6" t="s">
        <v>143</v>
      </c>
      <c r="B117" s="33" t="s">
        <v>25</v>
      </c>
      <c r="C117" s="34"/>
      <c r="D117" s="25">
        <v>1</v>
      </c>
      <c r="E117" s="25">
        <f>C117*D117</f>
        <v>0</v>
      </c>
      <c r="G117" s="18"/>
      <c r="H117" s="19"/>
    </row>
    <row r="118" spans="1:8" ht="15">
      <c r="A118" s="6" t="s">
        <v>144</v>
      </c>
      <c r="B118" s="33" t="s">
        <v>25</v>
      </c>
      <c r="C118" s="34"/>
      <c r="D118" s="25">
        <v>2</v>
      </c>
      <c r="E118" s="25">
        <f>C118*D118</f>
        <v>0</v>
      </c>
      <c r="G118" s="18"/>
      <c r="H118" s="19"/>
    </row>
    <row r="119" spans="1:8" ht="15">
      <c r="A119" s="6" t="s">
        <v>145</v>
      </c>
      <c r="B119" s="33" t="s">
        <v>25</v>
      </c>
      <c r="C119" s="34"/>
      <c r="D119" s="25">
        <v>2</v>
      </c>
      <c r="E119" s="25">
        <f aca="true" t="shared" si="4" ref="E119:E125">C119*D119</f>
        <v>0</v>
      </c>
      <c r="G119" s="18"/>
      <c r="H119" s="19"/>
    </row>
    <row r="120" spans="1:8" ht="15">
      <c r="A120" s="6" t="s">
        <v>146</v>
      </c>
      <c r="B120" s="33" t="s">
        <v>25</v>
      </c>
      <c r="C120" s="34"/>
      <c r="D120" s="25">
        <v>1</v>
      </c>
      <c r="E120" s="25">
        <f t="shared" si="4"/>
        <v>0</v>
      </c>
      <c r="G120" s="18"/>
      <c r="H120" s="19"/>
    </row>
    <row r="121" spans="1:8" ht="15">
      <c r="A121" s="6" t="s">
        <v>147</v>
      </c>
      <c r="B121" s="33" t="s">
        <v>25</v>
      </c>
      <c r="C121" s="34"/>
      <c r="D121" s="25">
        <v>0.5</v>
      </c>
      <c r="E121" s="25">
        <f t="shared" si="4"/>
        <v>0</v>
      </c>
      <c r="G121" s="18"/>
      <c r="H121" s="19"/>
    </row>
    <row r="122" spans="1:8" ht="15">
      <c r="A122" s="6" t="s">
        <v>148</v>
      </c>
      <c r="B122" s="33" t="s">
        <v>25</v>
      </c>
      <c r="C122" s="34"/>
      <c r="D122" s="25">
        <v>1</v>
      </c>
      <c r="E122" s="25">
        <f t="shared" si="4"/>
        <v>0</v>
      </c>
      <c r="G122" s="18"/>
      <c r="H122" s="19"/>
    </row>
    <row r="123" spans="1:8" ht="45">
      <c r="A123" s="7" t="s">
        <v>153</v>
      </c>
      <c r="B123" s="32"/>
      <c r="C123" s="32"/>
      <c r="D123" s="32"/>
      <c r="E123" s="33"/>
      <c r="G123" s="18"/>
      <c r="H123" s="22"/>
    </row>
    <row r="124" spans="1:8" ht="15">
      <c r="A124" s="7" t="s">
        <v>149</v>
      </c>
      <c r="B124" s="33" t="s">
        <v>25</v>
      </c>
      <c r="C124" s="34"/>
      <c r="D124" s="25">
        <v>15</v>
      </c>
      <c r="E124" s="25">
        <f t="shared" si="4"/>
        <v>0</v>
      </c>
      <c r="G124" s="18"/>
      <c r="H124" s="22"/>
    </row>
    <row r="125" spans="1:8" ht="15">
      <c r="A125" s="7" t="s">
        <v>150</v>
      </c>
      <c r="B125" s="33" t="s">
        <v>25</v>
      </c>
      <c r="C125" s="34"/>
      <c r="D125" s="25">
        <v>10</v>
      </c>
      <c r="E125" s="25">
        <f t="shared" si="4"/>
        <v>0</v>
      </c>
      <c r="G125" s="21"/>
      <c r="H125" s="23"/>
    </row>
    <row r="126" spans="1:8" ht="15">
      <c r="A126" s="4"/>
      <c r="H126" s="14"/>
    </row>
    <row r="127" ht="15">
      <c r="A127" s="3"/>
    </row>
    <row r="129" spans="1:2" ht="15">
      <c r="A129" t="s">
        <v>76</v>
      </c>
      <c r="B129" t="s">
        <v>77</v>
      </c>
    </row>
    <row r="130" ht="15">
      <c r="D130" t="s">
        <v>78</v>
      </c>
    </row>
    <row r="133" ht="15">
      <c r="A133" t="s">
        <v>79</v>
      </c>
    </row>
    <row r="134" ht="30">
      <c r="A134" s="1" t="s">
        <v>157</v>
      </c>
    </row>
  </sheetData>
  <sheetProtection selectLockedCells="1" selectUnlockedCells="1"/>
  <mergeCells count="6">
    <mergeCell ref="H95:H97"/>
    <mergeCell ref="H45:H50"/>
    <mergeCell ref="H56:H58"/>
    <mergeCell ref="H70:H71"/>
    <mergeCell ref="H73:H75"/>
    <mergeCell ref="H80:H82"/>
  </mergeCells>
  <printOptions/>
  <pageMargins left="0.7875" right="0.7875" top="0.7875" bottom="0.7875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7" sqref="B7"/>
    </sheetView>
  </sheetViews>
  <sheetFormatPr defaultColWidth="9.140625" defaultRowHeight="14.25" customHeight="1"/>
  <cols>
    <col min="1" max="1" width="18.00390625" style="0" customWidth="1"/>
    <col min="3" max="3" width="53.57421875" style="0" customWidth="1"/>
  </cols>
  <sheetData>
    <row r="1" spans="1:3" ht="14.25" customHeight="1">
      <c r="A1" t="s">
        <v>80</v>
      </c>
      <c r="C1" t="s">
        <v>81</v>
      </c>
    </row>
    <row r="2" spans="1:3" ht="14.25" customHeight="1">
      <c r="A2" t="s">
        <v>82</v>
      </c>
      <c r="C2" t="s">
        <v>83</v>
      </c>
    </row>
    <row r="3" ht="14.25" customHeight="1">
      <c r="C3" t="s">
        <v>84</v>
      </c>
    </row>
    <row r="4" ht="14.25" customHeight="1">
      <c r="C4" t="s">
        <v>85</v>
      </c>
    </row>
    <row r="5" ht="14.25" customHeight="1">
      <c r="C5" t="s">
        <v>86</v>
      </c>
    </row>
    <row r="6" ht="14.25" customHeight="1">
      <c r="C6" t="s">
        <v>87</v>
      </c>
    </row>
    <row r="7" ht="14.25" customHeight="1">
      <c r="C7" t="s">
        <v>88</v>
      </c>
    </row>
    <row r="8" ht="14.25" customHeight="1">
      <c r="C8" t="s">
        <v>89</v>
      </c>
    </row>
    <row r="9" ht="14.25" customHeight="1">
      <c r="C9" t="s">
        <v>90</v>
      </c>
    </row>
    <row r="10" ht="14.25" customHeight="1">
      <c r="C10" t="s">
        <v>91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2022-03-16T08:35:44Z</dcterms:created>
  <dcterms:modified xsi:type="dcterms:W3CDTF">2023-08-11T09:53:35Z</dcterms:modified>
  <cp:category/>
  <cp:version/>
  <cp:contentType/>
  <cp:contentStatus/>
</cp:coreProperties>
</file>